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18EC0FC-ED6B-48A4-9F60-58032D217223}" xr6:coauthVersionLast="47" xr6:coauthVersionMax="47" xr10:uidLastSave="{00000000-0000-0000-0000-000000000000}"/>
  <bookViews>
    <workbookView xWindow="-120" yWindow="-120" windowWidth="20730" windowHeight="11040" xr2:uid="{BF5D3A18-269F-4B1F-AD59-F71C08697BE0}"/>
  </bookViews>
  <sheets>
    <sheet name="PPM initial 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49" i="1" s="1"/>
  <c r="I40" i="1"/>
  <c r="I46" i="1"/>
  <c r="I45" i="1"/>
  <c r="I44" i="1"/>
  <c r="I43" i="1"/>
  <c r="I42" i="1"/>
  <c r="I41" i="1"/>
  <c r="I39" i="1"/>
  <c r="I38" i="1"/>
  <c r="I37" i="1"/>
  <c r="I36" i="1"/>
  <c r="I35" i="1"/>
  <c r="I32" i="1"/>
  <c r="I31" i="1"/>
  <c r="D28" i="1"/>
  <c r="D49" i="1" s="1"/>
  <c r="D50" i="1" s="1"/>
  <c r="I27" i="1"/>
  <c r="I26" i="1"/>
  <c r="I25" i="1"/>
  <c r="I24" i="1"/>
  <c r="I22" i="1"/>
  <c r="I21" i="1"/>
  <c r="I20" i="1"/>
  <c r="I19" i="1"/>
  <c r="I17" i="1"/>
  <c r="I18" i="1"/>
  <c r="H15" i="1"/>
  <c r="G49" i="1"/>
  <c r="M46" i="1"/>
  <c r="G15" i="1"/>
  <c r="F15" i="1"/>
  <c r="F50" i="1" s="1"/>
  <c r="E15" i="1"/>
  <c r="E50" i="1" s="1"/>
  <c r="D15" i="1"/>
  <c r="I14" i="1"/>
  <c r="I13" i="1"/>
  <c r="H50" i="1" l="1"/>
  <c r="H51" i="1" s="1"/>
  <c r="G50" i="1"/>
  <c r="I47" i="1"/>
  <c r="I49" i="1" s="1"/>
  <c r="I15" i="1"/>
  <c r="I50" i="1" l="1"/>
</calcChain>
</file>

<file path=xl/sharedStrings.xml><?xml version="1.0" encoding="utf-8"?>
<sst xmlns="http://schemas.openxmlformats.org/spreadsheetml/2006/main" count="152" uniqueCount="107">
  <si>
    <t>MINISTERE DE l'ENSEIGNEMENT SUPERIEUR, DE LA RECHERCHE  ET DE L'INNOVATION</t>
  </si>
  <si>
    <t>BURKINA FASO</t>
  </si>
  <si>
    <t xml:space="preserve">                                               </t>
  </si>
  <si>
    <t>Unité - Progrès - Justice</t>
  </si>
  <si>
    <t>SECRETARIAT GENERAL</t>
  </si>
  <si>
    <t>UNIVERSITE VIRTUELLE DU BURKINA FASO</t>
  </si>
  <si>
    <t xml:space="preserve"> </t>
  </si>
  <si>
    <t>PRESIDENCE</t>
  </si>
  <si>
    <t>PERSONNE RESPONSABLE DES MARCHES</t>
  </si>
  <si>
    <t xml:space="preserve">                                                             </t>
  </si>
  <si>
    <t xml:space="preserve"> PLAN DE PASSATION DES MARCHES REVISE (EN MARS) DE L'UNIVERSITE VIRTUELLE DU BURKINA FASO , EXERCICE 2024</t>
  </si>
  <si>
    <t>N° d'ordre</t>
  </si>
  <si>
    <t>Budget</t>
  </si>
  <si>
    <t>Ligne crédit</t>
  </si>
  <si>
    <t>Montant initial</t>
  </si>
  <si>
    <t>Montant dépenses engagées non liquidées</t>
  </si>
  <si>
    <t>Ouverture</t>
  </si>
  <si>
    <t>Annulation</t>
  </si>
  <si>
    <t>Montant estimé                  ( crédit pour la passation des marchés 2024)</t>
  </si>
  <si>
    <t>Crédit total dans le budget (montant dépenses engagées non liquidées + montant estimé )</t>
  </si>
  <si>
    <t>Nature des prestations</t>
  </si>
  <si>
    <t>Mode de passation</t>
  </si>
  <si>
    <t>Période de lancement de l'appel à concurrence</t>
  </si>
  <si>
    <t>Période de remise des offres/ Propositions</t>
  </si>
  <si>
    <t>Temps nécessaires à l'évaluation des offres/ Propositions (jour)</t>
  </si>
  <si>
    <t>Date probable de démarrage des prestations</t>
  </si>
  <si>
    <t>Délai d'exécution prevu (jour)</t>
  </si>
  <si>
    <t>Date buttoir d'exécution</t>
  </si>
  <si>
    <t xml:space="preserve"> SECTION INVESTISSEMENT</t>
  </si>
  <si>
    <t>UV-BF</t>
  </si>
  <si>
    <t>Demande de cotation formelle</t>
  </si>
  <si>
    <t>Demande de prix</t>
  </si>
  <si>
    <t xml:space="preserve">Chap.24 art.242 </t>
  </si>
  <si>
    <t xml:space="preserve">Acquisition de matériel   de bureau au profit de l'UV-BF </t>
  </si>
  <si>
    <t xml:space="preserve">TOTAL I :  SECTION INVESTISSEMENT </t>
  </si>
  <si>
    <t xml:space="preserve">    SECTION FONCTIONNEMENT</t>
  </si>
  <si>
    <t>Chap.60 art.604 para.6042</t>
  </si>
  <si>
    <t>Acquisition de carburant au profit de l'UV-BF</t>
  </si>
  <si>
    <t>Entente directe (suivant arrêté n°2023-461)</t>
  </si>
  <si>
    <t xml:space="preserve">Chap.60 art.604 para.6043 </t>
  </si>
  <si>
    <t>Acquisition de produits d'entretien et de nettoyage au profit de l'UV-BF</t>
  </si>
  <si>
    <t xml:space="preserve">j   </t>
  </si>
  <si>
    <t xml:space="preserve">Chap.60 art.604 para.6044 </t>
  </si>
  <si>
    <t xml:space="preserve">Demande de cotation formelle </t>
  </si>
  <si>
    <t>Chap .60 art 604 para 6045</t>
  </si>
  <si>
    <t>Acquisition de consommables informatiques au profit de l'UV-BF (MC)</t>
  </si>
  <si>
    <t>Chap .60 art 604 para 6047</t>
  </si>
  <si>
    <t>Acquisition d'imprimés et  fournitures de bureau au profit de l'UV-BF (MC)</t>
  </si>
  <si>
    <t>Chap.60 art.605 para 6055</t>
  </si>
  <si>
    <t>Acquisition de petits matériels et outillage</t>
  </si>
  <si>
    <t>Chap.60 art.605 para 6056</t>
  </si>
  <si>
    <t>Demande de proposition allégée</t>
  </si>
  <si>
    <t>chap.61 art.614 para.6142</t>
  </si>
  <si>
    <t>Acquisition de billets d'avion au profit de l'UV-BF</t>
  </si>
  <si>
    <t>Demande de prix (MC)</t>
  </si>
  <si>
    <t>chap.62 art.622 para.6228</t>
  </si>
  <si>
    <t>Location de salles au profit de l'UV-BF (MC)</t>
  </si>
  <si>
    <t>chap.62 art.624 para.6241</t>
  </si>
  <si>
    <t xml:space="preserve">Lot 1: Entretien et réparation  des installations sanitaires (MC)   </t>
  </si>
  <si>
    <t xml:space="preserve"> Lot 2: Entretien et maintenance des climatiseurs (MC)</t>
  </si>
  <si>
    <t>Lot 3 : Entretien et réparation d'installations électriques, de la barrière et du groupe électrogène  (MC)</t>
  </si>
  <si>
    <t>chap.62 art.624 para.6243</t>
  </si>
  <si>
    <t>Entretien et réparation des véhicules (MC)</t>
  </si>
  <si>
    <t>chap.62 art.624 para.6244</t>
  </si>
  <si>
    <t xml:space="preserve">  Lot1: Maintenance du logiciel SIGEP (MC)  </t>
  </si>
  <si>
    <t>Reconduction</t>
  </si>
  <si>
    <t xml:space="preserve"> Lot2: Entretien et réparation du matériel informatique, du copieur et serveurs (MC) </t>
  </si>
  <si>
    <t>chap.62 art.625 para.6253</t>
  </si>
  <si>
    <t>Assurance du matériel roulant</t>
  </si>
  <si>
    <t>chap.62 art.627 para.6271</t>
  </si>
  <si>
    <t xml:space="preserve">Annonces, insertions et publi-reportages </t>
  </si>
  <si>
    <t>chap.62 art.627 para.6272</t>
  </si>
  <si>
    <t>Confection de catalogues et d'imprimés publicitaires au profit de l'UV-BF</t>
  </si>
  <si>
    <t>Demande de cotation formelle (MC)</t>
  </si>
  <si>
    <t>chap.62 art.627 para.6279</t>
  </si>
  <si>
    <t>Mise en œuvre œuvre des actions de communication et de marketing au profit de l'UV-BF</t>
  </si>
  <si>
    <t>Consultation de Consultants</t>
  </si>
  <si>
    <t>Chap.62 art.628 para.6289</t>
  </si>
  <si>
    <t xml:space="preserve">Acquisition de la connexion internet au profit de l'UV-BF </t>
  </si>
  <si>
    <t xml:space="preserve">Chap.63  art.634 </t>
  </si>
  <si>
    <t>Chap.63 art.637 para.6371</t>
  </si>
  <si>
    <t xml:space="preserve">Gardiennage des locaux de l'UV-BF (MC) </t>
  </si>
  <si>
    <t>Chap.63 art.637 para.6372</t>
  </si>
  <si>
    <t>Entretien des espaces et nettoyage des locaux de l'UV-BF (MC)</t>
  </si>
  <si>
    <t>Chap.63 art.637 para.6375</t>
  </si>
  <si>
    <t>Lot 1: Fourniture de pause-café, de déjeuner et de produits alimentaires au profit de l'UV-BF (MC)</t>
  </si>
  <si>
    <t>Lot 2: Fourniture de pause-café  pour les activités hors de Ouagadougou au profit de l'UV-BF (MC)</t>
  </si>
  <si>
    <t xml:space="preserve">TOTAL II :  SECTION FONCTIONNEMENT </t>
  </si>
  <si>
    <t xml:space="preserve">TOTAL GENERAL               ( I+II ) </t>
  </si>
  <si>
    <t xml:space="preserve">TOTAL GENERAL ( I+II ) </t>
  </si>
  <si>
    <t>Location de  batiments au profit de l'UV-BF (MC)</t>
  </si>
  <si>
    <t>chap.62 art.622 para.6221</t>
  </si>
  <si>
    <t>Acquisition de véhicule à 2 roues  au profit de l'UV-BF</t>
  </si>
  <si>
    <t>Chap.24 art.245</t>
  </si>
  <si>
    <t xml:space="preserve"> Acquisition de consommables de laboratoire au profit de l'UV-BF (MC)</t>
  </si>
  <si>
    <t>Entretien et réparation des biens mobiliers (MC)</t>
  </si>
  <si>
    <t>renouvellement de noms de domaine</t>
  </si>
  <si>
    <t>Demande de cotation</t>
  </si>
  <si>
    <t>Demande de cotation non formelle</t>
  </si>
  <si>
    <t xml:space="preserve">Demande de prix </t>
  </si>
  <si>
    <t>abonnement de licences, logiciels et à la plateforme BCDiploma</t>
  </si>
  <si>
    <t xml:space="preserve"> Elaboration du plan de communication de l'UV-BF</t>
  </si>
  <si>
    <t>abonnement canal box au profit de l'ENO de Karpala</t>
  </si>
  <si>
    <t>Chap.62 art.628 para.6281</t>
  </si>
  <si>
    <t xml:space="preserve"> Acquisition de cartes  de communication au profit de l'UV-BF </t>
  </si>
  <si>
    <t xml:space="preserve"> Hebergement des plateformes  de  l'UV-BF sur un espace dédié</t>
  </si>
  <si>
    <t>Abonnement WIFI au profit de l'UV-BF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</si>
</sst>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[$-40C]d\-mmm\-yy;@"/>
    <numFmt numFmtId="167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164" fontId="3" fillId="2" borderId="0" xfId="1" applyNumberFormat="1" applyFont="1" applyFill="1"/>
    <xf numFmtId="0" fontId="3" fillId="0" borderId="0" xfId="0" applyFont="1" applyAlignment="1">
      <alignment horizontal="center" vertical="center"/>
    </xf>
    <xf numFmtId="17" fontId="2" fillId="3" borderId="1" xfId="1" applyNumberFormat="1" applyFont="1" applyFill="1" applyBorder="1" applyAlignment="1">
      <alignment horizontal="center" vertical="center" textRotation="90" wrapText="1"/>
    </xf>
    <xf numFmtId="17" fontId="2" fillId="3" borderId="2" xfId="1" applyNumberFormat="1" applyFont="1" applyFill="1" applyBorder="1" applyAlignment="1">
      <alignment horizontal="center" vertical="center" textRotation="90" wrapText="1"/>
    </xf>
    <xf numFmtId="17" fontId="2" fillId="3" borderId="2" xfId="1" applyNumberFormat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17" fontId="2" fillId="3" borderId="2" xfId="1" applyNumberFormat="1" applyFont="1" applyFill="1" applyBorder="1" applyAlignment="1">
      <alignment horizontal="left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textRotation="90" wrapText="1"/>
    </xf>
    <xf numFmtId="164" fontId="2" fillId="3" borderId="3" xfId="1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164" fontId="9" fillId="2" borderId="5" xfId="1" applyNumberFormat="1" applyFont="1" applyFill="1" applyBorder="1" applyAlignment="1">
      <alignment vertical="center" wrapText="1"/>
    </xf>
    <xf numFmtId="1" fontId="9" fillId="0" borderId="4" xfId="1" applyNumberFormat="1" applyFont="1" applyFill="1" applyBorder="1" applyAlignment="1">
      <alignment horizontal="center" vertical="center" wrapText="1"/>
    </xf>
    <xf numFmtId="17" fontId="9" fillId="2" borderId="5" xfId="1" applyNumberFormat="1" applyFont="1" applyFill="1" applyBorder="1" applyAlignment="1">
      <alignment horizontal="left" vertical="center" wrapText="1"/>
    </xf>
    <xf numFmtId="164" fontId="9" fillId="0" borderId="5" xfId="1" applyNumberFormat="1" applyFont="1" applyFill="1" applyBorder="1" applyAlignment="1">
      <alignment vertical="center" wrapText="1"/>
    </xf>
    <xf numFmtId="164" fontId="9" fillId="0" borderId="5" xfId="1" applyNumberFormat="1" applyFont="1" applyFill="1" applyBorder="1" applyAlignment="1">
      <alignment horizontal="left" vertical="center" wrapText="1"/>
    </xf>
    <xf numFmtId="166" fontId="9" fillId="0" borderId="5" xfId="1" applyNumberFormat="1" applyFont="1" applyFill="1" applyBorder="1" applyAlignment="1">
      <alignment horizontal="left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right" vertical="center" wrapText="1"/>
    </xf>
    <xf numFmtId="1" fontId="9" fillId="0" borderId="5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Fill="1" applyBorder="1" applyAlignment="1">
      <alignment horizontal="center" vertical="center" wrapText="1"/>
    </xf>
    <xf numFmtId="17" fontId="9" fillId="0" borderId="5" xfId="1" applyNumberFormat="1" applyFont="1" applyFill="1" applyBorder="1" applyAlignment="1">
      <alignment horizontal="left" vertical="center" wrapText="1"/>
    </xf>
    <xf numFmtId="165" fontId="9" fillId="0" borderId="5" xfId="1" applyNumberFormat="1" applyFont="1" applyFill="1" applyBorder="1" applyAlignment="1">
      <alignment vertical="center"/>
    </xf>
    <xf numFmtId="164" fontId="9" fillId="2" borderId="7" xfId="1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/>
    </xf>
    <xf numFmtId="166" fontId="9" fillId="2" borderId="8" xfId="1" applyNumberFormat="1" applyFont="1" applyFill="1" applyBorder="1" applyAlignment="1">
      <alignment horizontal="center" vertical="center" wrapText="1"/>
    </xf>
    <xf numFmtId="166" fontId="9" fillId="2" borderId="9" xfId="1" applyNumberFormat="1" applyFont="1" applyFill="1" applyBorder="1" applyAlignment="1">
      <alignment horizontal="center" vertical="center" wrapText="1"/>
    </xf>
    <xf numFmtId="166" fontId="9" fillId="2" borderId="10" xfId="1" applyNumberFormat="1" applyFont="1" applyFill="1" applyBorder="1" applyAlignment="1">
      <alignment horizontal="center" vertical="center" wrapText="1"/>
    </xf>
    <xf numFmtId="164" fontId="9" fillId="2" borderId="12" xfId="1" applyNumberFormat="1" applyFont="1" applyFill="1" applyBorder="1" applyAlignment="1">
      <alignment vertical="center" wrapText="1"/>
    </xf>
    <xf numFmtId="2" fontId="2" fillId="4" borderId="16" xfId="1" applyNumberFormat="1" applyFont="1" applyFill="1" applyBorder="1" applyAlignment="1">
      <alignment horizontal="center" vertical="center" wrapText="1"/>
    </xf>
    <xf numFmtId="1" fontId="9" fillId="2" borderId="4" xfId="1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left" vertical="center" wrapText="1"/>
    </xf>
    <xf numFmtId="166" fontId="9" fillId="2" borderId="5" xfId="1" applyNumberFormat="1" applyFont="1" applyFill="1" applyBorder="1" applyAlignment="1">
      <alignment horizontal="left" vertical="center" wrapText="1"/>
    </xf>
    <xf numFmtId="0" fontId="9" fillId="2" borderId="5" xfId="1" applyNumberFormat="1" applyFont="1" applyFill="1" applyBorder="1" applyAlignment="1">
      <alignment horizontal="center" vertical="center" wrapText="1"/>
    </xf>
    <xf numFmtId="166" fontId="9" fillId="2" borderId="6" xfId="1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 wrapText="1"/>
    </xf>
    <xf numFmtId="164" fontId="9" fillId="2" borderId="9" xfId="1" applyNumberFormat="1" applyFont="1" applyFill="1" applyBorder="1" applyAlignment="1">
      <alignment horizontal="left" vertical="center" wrapText="1"/>
    </xf>
    <xf numFmtId="166" fontId="9" fillId="0" borderId="9" xfId="1" applyNumberFormat="1" applyFont="1" applyFill="1" applyBorder="1" applyAlignment="1">
      <alignment horizontal="center" vertical="center" wrapText="1"/>
    </xf>
    <xf numFmtId="164" fontId="9" fillId="2" borderId="9" xfId="1" applyNumberFormat="1" applyFont="1" applyFill="1" applyBorder="1" applyAlignment="1">
      <alignment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6" fontId="9" fillId="0" borderId="7" xfId="1" applyNumberFormat="1" applyFont="1" applyFill="1" applyBorder="1" applyAlignment="1">
      <alignment horizontal="center" vertical="center" wrapText="1"/>
    </xf>
    <xf numFmtId="164" fontId="9" fillId="2" borderId="7" xfId="1" applyNumberFormat="1" applyFont="1" applyFill="1" applyBorder="1" applyAlignment="1">
      <alignment vertical="center" wrapText="1"/>
    </xf>
    <xf numFmtId="0" fontId="9" fillId="2" borderId="7" xfId="1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0" fontId="9" fillId="2" borderId="9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left" vertical="center" wrapText="1"/>
    </xf>
    <xf numFmtId="166" fontId="9" fillId="2" borderId="7" xfId="1" applyNumberFormat="1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164" fontId="9" fillId="0" borderId="9" xfId="1" applyNumberFormat="1" applyFont="1" applyFill="1" applyBorder="1" applyAlignment="1">
      <alignment horizontal="left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7" fontId="9" fillId="0" borderId="12" xfId="1" applyNumberFormat="1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164" fontId="9" fillId="0" borderId="12" xfId="1" applyNumberFormat="1" applyFont="1" applyFill="1" applyBorder="1" applyAlignment="1">
      <alignment horizontal="left" vertical="center" wrapText="1"/>
    </xf>
    <xf numFmtId="164" fontId="9" fillId="2" borderId="12" xfId="1" applyNumberFormat="1" applyFont="1" applyFill="1" applyBorder="1" applyAlignment="1">
      <alignment horizontal="center" vertical="center" wrapText="1"/>
    </xf>
    <xf numFmtId="164" fontId="9" fillId="2" borderId="12" xfId="1" applyNumberFormat="1" applyFont="1" applyFill="1" applyBorder="1" applyAlignment="1">
      <alignment horizontal="left" vertical="center" wrapText="1"/>
    </xf>
    <xf numFmtId="166" fontId="9" fillId="2" borderId="12" xfId="1" applyNumberFormat="1" applyFont="1" applyFill="1" applyBorder="1" applyAlignment="1">
      <alignment horizontal="left" vertical="center" wrapText="1"/>
    </xf>
    <xf numFmtId="166" fontId="9" fillId="2" borderId="12" xfId="1" applyNumberFormat="1" applyFont="1" applyFill="1" applyBorder="1" applyAlignment="1">
      <alignment horizontal="center" vertical="center" wrapText="1"/>
    </xf>
    <xf numFmtId="0" fontId="9" fillId="2" borderId="12" xfId="1" applyNumberFormat="1" applyFont="1" applyFill="1" applyBorder="1" applyAlignment="1">
      <alignment horizontal="center" vertical="center" wrapText="1"/>
    </xf>
    <xf numFmtId="166" fontId="9" fillId="2" borderId="19" xfId="1" applyNumberFormat="1" applyFont="1" applyFill="1" applyBorder="1" applyAlignment="1">
      <alignment horizontal="center" vertical="center" wrapText="1"/>
    </xf>
    <xf numFmtId="17" fontId="9" fillId="0" borderId="20" xfId="1" applyNumberFormat="1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164" fontId="9" fillId="0" borderId="20" xfId="1" applyNumberFormat="1" applyFont="1" applyFill="1" applyBorder="1" applyAlignment="1">
      <alignment horizontal="center" vertical="center" wrapText="1"/>
    </xf>
    <xf numFmtId="164" fontId="9" fillId="2" borderId="20" xfId="1" applyNumberFormat="1" applyFont="1" applyFill="1" applyBorder="1" applyAlignment="1">
      <alignment horizontal="center" vertical="center" wrapText="1"/>
    </xf>
    <xf numFmtId="164" fontId="9" fillId="2" borderId="20" xfId="1" applyNumberFormat="1" applyFont="1" applyFill="1" applyBorder="1" applyAlignment="1">
      <alignment horizontal="left" vertical="center" wrapText="1"/>
    </xf>
    <xf numFmtId="166" fontId="9" fillId="2" borderId="20" xfId="1" applyNumberFormat="1" applyFont="1" applyFill="1" applyBorder="1" applyAlignment="1">
      <alignment horizontal="left" vertical="center" wrapText="1"/>
    </xf>
    <xf numFmtId="166" fontId="9" fillId="2" borderId="20" xfId="1" applyNumberFormat="1" applyFont="1" applyFill="1" applyBorder="1" applyAlignment="1">
      <alignment horizontal="center" vertical="center" wrapText="1"/>
    </xf>
    <xf numFmtId="164" fontId="9" fillId="2" borderId="20" xfId="1" applyNumberFormat="1" applyFont="1" applyFill="1" applyBorder="1" applyAlignment="1">
      <alignment vertical="center" wrapText="1"/>
    </xf>
    <xf numFmtId="0" fontId="9" fillId="2" borderId="20" xfId="1" applyNumberFormat="1" applyFont="1" applyFill="1" applyBorder="1" applyAlignment="1">
      <alignment horizontal="center" vertical="center" wrapText="1"/>
    </xf>
    <xf numFmtId="166" fontId="9" fillId="2" borderId="21" xfId="1" applyNumberFormat="1" applyFont="1" applyFill="1" applyBorder="1" applyAlignment="1">
      <alignment horizontal="center" vertical="center" wrapText="1"/>
    </xf>
    <xf numFmtId="17" fontId="9" fillId="0" borderId="9" xfId="1" applyNumberFormat="1" applyFont="1" applyFill="1" applyBorder="1" applyAlignment="1">
      <alignment horizontal="left" vertical="center" wrapText="1"/>
    </xf>
    <xf numFmtId="164" fontId="9" fillId="2" borderId="29" xfId="1" applyNumberFormat="1" applyFont="1" applyFill="1" applyBorder="1" applyAlignment="1">
      <alignment horizontal="left" vertical="center" wrapText="1"/>
    </xf>
    <xf numFmtId="164" fontId="9" fillId="2" borderId="14" xfId="1" applyNumberFormat="1" applyFont="1" applyFill="1" applyBorder="1" applyAlignment="1">
      <alignment horizontal="left" vertical="center" wrapText="1"/>
    </xf>
    <xf numFmtId="17" fontId="9" fillId="2" borderId="12" xfId="1" applyNumberFormat="1" applyFont="1" applyFill="1" applyBorder="1" applyAlignment="1">
      <alignment horizontal="left" vertical="center" wrapText="1"/>
    </xf>
    <xf numFmtId="17" fontId="9" fillId="0" borderId="7" xfId="1" applyNumberFormat="1" applyFont="1" applyFill="1" applyBorder="1" applyAlignment="1">
      <alignment vertical="center" wrapText="1"/>
    </xf>
    <xf numFmtId="166" fontId="9" fillId="2" borderId="34" xfId="1" applyNumberFormat="1" applyFont="1" applyFill="1" applyBorder="1" applyAlignment="1">
      <alignment horizontal="center" vertical="center" wrapText="1"/>
    </xf>
    <xf numFmtId="164" fontId="9" fillId="2" borderId="7" xfId="1" applyNumberFormat="1" applyFont="1" applyFill="1" applyBorder="1" applyAlignment="1">
      <alignment horizontal="left" vertical="center" wrapText="1"/>
    </xf>
    <xf numFmtId="17" fontId="9" fillId="2" borderId="7" xfId="1" applyNumberFormat="1" applyFont="1" applyFill="1" applyBorder="1" applyAlignment="1">
      <alignment horizontal="left" vertical="center" wrapText="1"/>
    </xf>
    <xf numFmtId="1" fontId="9" fillId="2" borderId="7" xfId="1" applyNumberFormat="1" applyFont="1" applyFill="1" applyBorder="1" applyAlignment="1">
      <alignment horizontal="center" vertical="center" wrapText="1"/>
    </xf>
    <xf numFmtId="17" fontId="9" fillId="0" borderId="5" xfId="1" applyNumberFormat="1" applyFont="1" applyFill="1" applyBorder="1" applyAlignment="1">
      <alignment horizontal="center" vertical="center" wrapText="1"/>
    </xf>
    <xf numFmtId="1" fontId="9" fillId="2" borderId="22" xfId="1" applyNumberFormat="1" applyFont="1" applyFill="1" applyBorder="1" applyAlignment="1">
      <alignment horizontal="center" vertical="center" wrapText="1"/>
    </xf>
    <xf numFmtId="1" fontId="9" fillId="2" borderId="16" xfId="1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wrapText="1"/>
    </xf>
    <xf numFmtId="0" fontId="10" fillId="2" borderId="9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12" xfId="1" applyNumberFormat="1" applyFont="1" applyFill="1" applyBorder="1" applyAlignment="1">
      <alignment horizontal="center" vertical="center" wrapText="1"/>
    </xf>
    <xf numFmtId="17" fontId="9" fillId="0" borderId="13" xfId="1" applyNumberFormat="1" applyFont="1" applyFill="1" applyBorder="1" applyAlignment="1">
      <alignment horizontal="center" vertical="center" wrapText="1"/>
    </xf>
    <xf numFmtId="17" fontId="9" fillId="0" borderId="14" xfId="1" applyNumberFormat="1" applyFont="1" applyFill="1" applyBorder="1" applyAlignment="1">
      <alignment horizontal="center" vertical="center" wrapText="1"/>
    </xf>
    <xf numFmtId="17" fontId="9" fillId="0" borderId="15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6" fontId="9" fillId="2" borderId="17" xfId="1" applyNumberFormat="1" applyFont="1" applyFill="1" applyBorder="1" applyAlignment="1">
      <alignment horizontal="center" vertical="center" wrapText="1"/>
    </xf>
    <xf numFmtId="166" fontId="9" fillId="0" borderId="17" xfId="1" applyNumberFormat="1" applyFont="1" applyFill="1" applyBorder="1" applyAlignment="1">
      <alignment horizontal="center" vertical="center" wrapText="1"/>
    </xf>
    <xf numFmtId="166" fontId="9" fillId="0" borderId="7" xfId="1" applyNumberFormat="1" applyFont="1" applyFill="1" applyBorder="1" applyAlignment="1">
      <alignment horizontal="center" vertical="center" wrapText="1"/>
    </xf>
    <xf numFmtId="166" fontId="9" fillId="0" borderId="9" xfId="1" applyNumberFormat="1" applyFont="1" applyFill="1" applyBorder="1" applyAlignment="1">
      <alignment horizontal="center" vertical="center" wrapText="1"/>
    </xf>
    <xf numFmtId="0" fontId="9" fillId="2" borderId="7" xfId="1" applyNumberFormat="1" applyFont="1" applyFill="1" applyBorder="1" applyAlignment="1">
      <alignment horizontal="center" vertical="center" wrapText="1"/>
    </xf>
    <xf numFmtId="0" fontId="9" fillId="2" borderId="17" xfId="1" applyNumberFormat="1" applyFont="1" applyFill="1" applyBorder="1" applyAlignment="1">
      <alignment horizontal="center" vertical="center" wrapText="1"/>
    </xf>
    <xf numFmtId="0" fontId="9" fillId="2" borderId="9" xfId="1" applyNumberFormat="1" applyFont="1" applyFill="1" applyBorder="1" applyAlignment="1">
      <alignment horizontal="center" vertical="center" wrapText="1"/>
    </xf>
    <xf numFmtId="166" fontId="9" fillId="2" borderId="8" xfId="1" applyNumberFormat="1" applyFont="1" applyFill="1" applyBorder="1" applyAlignment="1">
      <alignment horizontal="center" vertical="center" wrapText="1"/>
    </xf>
    <xf numFmtId="166" fontId="9" fillId="2" borderId="18" xfId="1" applyNumberFormat="1" applyFont="1" applyFill="1" applyBorder="1" applyAlignment="1">
      <alignment horizontal="center" vertical="center" wrapText="1"/>
    </xf>
    <xf numFmtId="166" fontId="9" fillId="2" borderId="10" xfId="1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/>
    </xf>
    <xf numFmtId="166" fontId="9" fillId="2" borderId="9" xfId="1" applyNumberFormat="1" applyFont="1" applyFill="1" applyBorder="1" applyAlignment="1">
      <alignment horizontal="center" vertical="center" wrapText="1"/>
    </xf>
    <xf numFmtId="164" fontId="9" fillId="2" borderId="7" xfId="1" applyNumberFormat="1" applyFont="1" applyFill="1" applyBorder="1" applyAlignment="1">
      <alignment vertical="center" wrapText="1"/>
    </xf>
    <xf numFmtId="164" fontId="9" fillId="2" borderId="17" xfId="1" applyNumberFormat="1" applyFont="1" applyFill="1" applyBorder="1" applyAlignment="1">
      <alignment vertical="center" wrapText="1"/>
    </xf>
    <xf numFmtId="164" fontId="9" fillId="2" borderId="9" xfId="1" applyNumberFormat="1" applyFont="1" applyFill="1" applyBorder="1" applyAlignment="1">
      <alignment vertical="center" wrapText="1"/>
    </xf>
    <xf numFmtId="2" fontId="9" fillId="0" borderId="26" xfId="1" applyNumberFormat="1" applyFont="1" applyFill="1" applyBorder="1" applyAlignment="1">
      <alignment horizontal="center" vertical="center" wrapText="1"/>
    </xf>
    <xf numFmtId="2" fontId="9" fillId="0" borderId="27" xfId="1" applyNumberFormat="1" applyFont="1" applyFill="1" applyBorder="1" applyAlignment="1">
      <alignment horizontal="center" vertical="center" wrapText="1"/>
    </xf>
    <xf numFmtId="2" fontId="9" fillId="0" borderId="28" xfId="1" applyNumberFormat="1" applyFont="1" applyFill="1" applyBorder="1" applyAlignment="1">
      <alignment horizontal="center" vertical="center" wrapText="1"/>
    </xf>
    <xf numFmtId="17" fontId="9" fillId="0" borderId="30" xfId="1" applyNumberFormat="1" applyFont="1" applyFill="1" applyBorder="1" applyAlignment="1">
      <alignment horizontal="center" vertical="center" wrapText="1"/>
    </xf>
    <xf numFmtId="17" fontId="9" fillId="0" borderId="31" xfId="1" applyNumberFormat="1" applyFont="1" applyFill="1" applyBorder="1" applyAlignment="1">
      <alignment horizontal="center" vertical="center" wrapText="1"/>
    </xf>
    <xf numFmtId="17" fontId="9" fillId="0" borderId="32" xfId="1" applyNumberFormat="1" applyFont="1" applyFill="1" applyBorder="1" applyAlignment="1">
      <alignment horizontal="center" vertical="center" wrapText="1"/>
    </xf>
    <xf numFmtId="167" fontId="9" fillId="0" borderId="33" xfId="1" applyNumberFormat="1" applyFont="1" applyFill="1" applyBorder="1" applyAlignment="1">
      <alignment horizontal="center" vertical="center"/>
    </xf>
    <xf numFmtId="167" fontId="9" fillId="0" borderId="14" xfId="1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" fontId="9" fillId="0" borderId="7" xfId="1" applyNumberFormat="1" applyFont="1" applyFill="1" applyBorder="1" applyAlignment="1">
      <alignment horizontal="center" vertical="center" wrapText="1"/>
    </xf>
    <xf numFmtId="17" fontId="9" fillId="0" borderId="9" xfId="1" applyNumberFormat="1" applyFont="1" applyFill="1" applyBorder="1" applyAlignment="1">
      <alignment horizontal="center" vertical="center" wrapText="1"/>
    </xf>
    <xf numFmtId="1" fontId="9" fillId="0" borderId="22" xfId="1" applyNumberFormat="1" applyFont="1" applyFill="1" applyBorder="1" applyAlignment="1">
      <alignment horizontal="center" vertical="center" wrapText="1"/>
    </xf>
    <xf numFmtId="1" fontId="9" fillId="0" borderId="7" xfId="1" applyNumberFormat="1" applyFont="1" applyFill="1" applyBorder="1" applyAlignment="1">
      <alignment horizontal="center" vertical="center" wrapText="1"/>
    </xf>
    <xf numFmtId="17" fontId="9" fillId="2" borderId="23" xfId="1" applyNumberFormat="1" applyFont="1" applyFill="1" applyBorder="1" applyAlignment="1">
      <alignment horizontal="center" vertical="center" wrapText="1"/>
    </xf>
    <xf numFmtId="17" fontId="9" fillId="2" borderId="24" xfId="1" applyNumberFormat="1" applyFont="1" applyFill="1" applyBorder="1" applyAlignment="1">
      <alignment horizontal="center" vertical="center" wrapText="1"/>
    </xf>
    <xf numFmtId="17" fontId="9" fillId="2" borderId="25" xfId="1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164" fontId="11" fillId="0" borderId="17" xfId="1" applyNumberFormat="1" applyFont="1" applyFill="1" applyBorder="1" applyAlignment="1">
      <alignment horizontal="center" vertical="center" wrapText="1"/>
    </xf>
    <xf numFmtId="164" fontId="9" fillId="2" borderId="17" xfId="1" applyNumberFormat="1" applyFont="1" applyFill="1" applyBorder="1" applyAlignment="1">
      <alignment horizontal="center" vertical="center" wrapText="1"/>
    </xf>
    <xf numFmtId="164" fontId="9" fillId="2" borderId="9" xfId="1" applyNumberFormat="1" applyFont="1" applyFill="1" applyBorder="1" applyAlignment="1">
      <alignment horizontal="center" vertical="center" wrapText="1"/>
    </xf>
    <xf numFmtId="164" fontId="9" fillId="2" borderId="17" xfId="1" applyNumberFormat="1" applyFont="1" applyFill="1" applyBorder="1" applyAlignment="1">
      <alignment horizontal="left" vertical="center" wrapText="1"/>
    </xf>
    <xf numFmtId="164" fontId="9" fillId="2" borderId="7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164" fontId="9" fillId="0" borderId="17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left" vertical="center" wrapText="1"/>
    </xf>
    <xf numFmtId="164" fontId="9" fillId="0" borderId="17" xfId="1" applyNumberFormat="1" applyFont="1" applyFill="1" applyBorder="1" applyAlignment="1">
      <alignment horizontal="left" vertical="center" wrapText="1"/>
    </xf>
    <xf numFmtId="164" fontId="9" fillId="0" borderId="9" xfId="1" applyNumberFormat="1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274470</xdr:colOff>
      <xdr:row>0</xdr:row>
      <xdr:rowOff>138209</xdr:rowOff>
    </xdr:from>
    <xdr:ext cx="2895098" cy="1143130"/>
    <xdr:pic>
      <xdr:nvPicPr>
        <xdr:cNvPr id="2" name="Image 1">
          <a:extLst>
            <a:ext uri="{FF2B5EF4-FFF2-40B4-BE49-F238E27FC236}">
              <a16:creationId xmlns:a16="http://schemas.microsoft.com/office/drawing/2014/main" id="{0B6378CA-AA11-4E6A-A6D1-5E580728E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99295" y="138209"/>
          <a:ext cx="2895098" cy="114313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11</xdr:col>
      <xdr:colOff>573665</xdr:colOff>
      <xdr:row>52</xdr:row>
      <xdr:rowOff>54119</xdr:rowOff>
    </xdr:from>
    <xdr:to>
      <xdr:col>16</xdr:col>
      <xdr:colOff>771308</xdr:colOff>
      <xdr:row>64</xdr:row>
      <xdr:rowOff>65664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822FE0-B9FC-499B-BBBD-64A52BFACB73}"/>
            </a:ext>
          </a:extLst>
        </xdr:cNvPr>
        <xdr:cNvSpPr/>
      </xdr:nvSpPr>
      <xdr:spPr>
        <a:xfrm>
          <a:off x="12641840" y="64547894"/>
          <a:ext cx="5179218" cy="241184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ct val="115000"/>
            </a:lnSpc>
            <a:spcAft>
              <a:spcPts val="0"/>
            </a:spcAft>
            <a:tabLst>
              <a:tab pos="4162425" algn="l"/>
            </a:tabLst>
          </a:pPr>
          <a:r>
            <a:rPr lang="fr-FR" sz="14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Ouagadougou, le </a:t>
          </a:r>
          <a:r>
            <a:rPr lang="fr-F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15 mars </a:t>
          </a:r>
          <a:r>
            <a:rPr lang="fr-FR" sz="14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2024</a:t>
          </a:r>
          <a:r>
            <a:rPr lang="fr-FR" sz="14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      </a:t>
          </a:r>
        </a:p>
        <a:p>
          <a:pPr algn="l">
            <a:lnSpc>
              <a:spcPct val="115000"/>
            </a:lnSpc>
            <a:spcAft>
              <a:spcPts val="0"/>
            </a:spcAft>
            <a:tabLst>
              <a:tab pos="4162425" algn="l"/>
            </a:tabLst>
          </a:pPr>
          <a:endParaRPr lang="fr-FR" sz="1050" b="1"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  <a:tabLst>
              <a:tab pos="4162425" algn="l"/>
            </a:tabLst>
          </a:pPr>
          <a:endParaRPr lang="fr-FR" sz="1050" b="1"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  <a:tabLst>
              <a:tab pos="4162425" algn="l"/>
            </a:tabLst>
          </a:pPr>
          <a:r>
            <a:rPr lang="fr-FR" sz="14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Le Président</a:t>
          </a:r>
          <a:endParaRPr lang="fr-FR" sz="16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  <a:tabLst>
              <a:tab pos="4162425" algn="l"/>
            </a:tabLst>
          </a:pPr>
          <a:r>
            <a:rPr lang="fr-FR" sz="105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05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  <a:tabLst>
              <a:tab pos="4162425" algn="l"/>
            </a:tabLst>
          </a:pPr>
          <a:r>
            <a:rPr lang="fr-FR" sz="105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05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  <a:tabLst>
              <a:tab pos="4162425" algn="l"/>
            </a:tabLst>
          </a:pPr>
          <a:endParaRPr lang="fr-FR" sz="105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  <a:tabLst>
              <a:tab pos="4162425" algn="l"/>
            </a:tabLst>
          </a:pPr>
          <a:r>
            <a:rPr lang="fr-FR" sz="105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15000"/>
            </a:lnSpc>
            <a:spcAft>
              <a:spcPts val="0"/>
            </a:spcAft>
            <a:tabLst>
              <a:tab pos="4162425" algn="l"/>
            </a:tabLst>
          </a:pPr>
          <a:endParaRPr lang="fr-FR" sz="105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4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Pr Jean-Marie</a:t>
          </a:r>
          <a:r>
            <a:rPr lang="fr-FR" sz="14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DIPAMA</a:t>
          </a:r>
          <a:r>
            <a:rPr lang="fr-FR" sz="14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                                                    </a:t>
          </a:r>
        </a:p>
        <a:p>
          <a:pPr algn="ctr">
            <a:lnSpc>
              <a:spcPct val="115000"/>
            </a:lnSpc>
            <a:spcAft>
              <a:spcPts val="1000"/>
            </a:spcAft>
            <a:tabLst>
              <a:tab pos="2879725" algn="ctr"/>
            </a:tabLst>
          </a:pPr>
          <a:r>
            <a:rPr lang="fr-FR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Chevalier de l’Ordre National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434D-632D-4EE7-8EB9-F7504CA7B08E}">
  <dimension ref="A1:AA51"/>
  <sheetViews>
    <sheetView tabSelected="1" topLeftCell="A33" zoomScale="80" zoomScaleNormal="80" workbookViewId="0">
      <selection activeCell="M39" sqref="M39"/>
    </sheetView>
  </sheetViews>
  <sheetFormatPr baseColWidth="10" defaultRowHeight="15.75" x14ac:dyDescent="0.25"/>
  <cols>
    <col min="1" max="1" width="6.140625" style="6" customWidth="1"/>
    <col min="2" max="2" width="10.42578125" style="6" customWidth="1"/>
    <col min="3" max="3" width="12.5703125" style="6" customWidth="1"/>
    <col min="4" max="4" width="20.42578125" style="6" customWidth="1"/>
    <col min="5" max="5" width="18.140625" style="6" bestFit="1" customWidth="1"/>
    <col min="6" max="6" width="18.7109375" style="6" hidden="1" customWidth="1"/>
    <col min="7" max="7" width="16.42578125" style="6" hidden="1" customWidth="1"/>
    <col min="8" max="8" width="19" style="6" customWidth="1"/>
    <col min="9" max="9" width="19.28515625" style="6" customWidth="1"/>
    <col min="10" max="10" width="21.42578125" style="5" customWidth="1"/>
    <col min="11" max="11" width="18.42578125" style="6" customWidth="1"/>
    <col min="12" max="12" width="18.85546875" style="6" customWidth="1"/>
    <col min="13" max="13" width="16.85546875" style="6" customWidth="1"/>
    <col min="14" max="14" width="12.140625" style="6" customWidth="1"/>
    <col min="15" max="15" width="17.85546875" style="6" customWidth="1"/>
    <col min="16" max="16" width="9" style="6" customWidth="1"/>
    <col min="17" max="17" width="14.28515625" style="6" customWidth="1"/>
    <col min="18" max="16384" width="11.42578125" style="6"/>
  </cols>
  <sheetData>
    <row r="1" spans="1:17" x14ac:dyDescent="0.25">
      <c r="A1" s="103" t="s">
        <v>0</v>
      </c>
      <c r="B1" s="103"/>
      <c r="C1" s="103"/>
      <c r="D1" s="103"/>
      <c r="E1" s="103"/>
      <c r="F1" s="103"/>
      <c r="G1" s="103"/>
      <c r="H1" s="1"/>
      <c r="I1" s="2"/>
      <c r="J1" s="3"/>
      <c r="K1" s="4"/>
      <c r="L1" s="102" t="s">
        <v>1</v>
      </c>
      <c r="M1" s="102"/>
      <c r="N1" s="102"/>
      <c r="O1" s="5"/>
      <c r="P1" s="5"/>
      <c r="Q1" s="5"/>
    </row>
    <row r="2" spans="1:17" x14ac:dyDescent="0.25">
      <c r="A2" s="103"/>
      <c r="B2" s="103"/>
      <c r="C2" s="103"/>
      <c r="D2" s="103"/>
      <c r="E2" s="103"/>
      <c r="F2" s="103"/>
      <c r="G2" s="103"/>
      <c r="H2" s="1"/>
      <c r="I2" s="2"/>
      <c r="J2" s="3" t="s">
        <v>2</v>
      </c>
      <c r="K2" s="4"/>
      <c r="L2" s="104" t="s">
        <v>3</v>
      </c>
      <c r="M2" s="104"/>
      <c r="N2" s="104"/>
      <c r="O2" s="5"/>
      <c r="P2" s="5"/>
      <c r="Q2" s="5"/>
    </row>
    <row r="3" spans="1:17" x14ac:dyDescent="0.25">
      <c r="A3" s="102" t="s">
        <v>4</v>
      </c>
      <c r="B3" s="102"/>
      <c r="C3" s="102"/>
      <c r="D3" s="102"/>
      <c r="E3" s="102"/>
      <c r="F3" s="102"/>
      <c r="G3" s="102"/>
      <c r="H3" s="7"/>
      <c r="I3" s="3"/>
      <c r="J3" s="3"/>
      <c r="K3" s="4"/>
      <c r="L3" s="8"/>
      <c r="M3" s="105"/>
      <c r="N3" s="105"/>
      <c r="O3" s="105"/>
      <c r="P3" s="105"/>
      <c r="Q3" s="1"/>
    </row>
    <row r="4" spans="1:17" x14ac:dyDescent="0.25">
      <c r="A4" s="102" t="s">
        <v>5</v>
      </c>
      <c r="B4" s="102"/>
      <c r="C4" s="102"/>
      <c r="D4" s="102"/>
      <c r="E4" s="102"/>
      <c r="F4" s="102"/>
      <c r="G4" s="102"/>
      <c r="H4" s="10"/>
      <c r="I4" s="11"/>
      <c r="J4" s="3"/>
      <c r="K4" s="4"/>
      <c r="L4" s="8"/>
      <c r="M4" s="1"/>
      <c r="N4" s="9"/>
      <c r="O4" s="9"/>
      <c r="P4" s="9"/>
      <c r="Q4" s="1" t="s">
        <v>6</v>
      </c>
    </row>
    <row r="5" spans="1:17" x14ac:dyDescent="0.25">
      <c r="A5" s="10"/>
      <c r="B5" s="102" t="s">
        <v>7</v>
      </c>
      <c r="C5" s="102"/>
      <c r="D5" s="102"/>
      <c r="E5" s="102"/>
      <c r="F5" s="102"/>
      <c r="G5" s="10"/>
      <c r="H5" s="10"/>
      <c r="I5" s="11"/>
      <c r="J5" s="3"/>
      <c r="K5" s="4"/>
      <c r="L5" s="8"/>
      <c r="M5" s="1"/>
      <c r="N5" s="9"/>
      <c r="O5" s="9"/>
      <c r="P5" s="9"/>
      <c r="Q5" s="1"/>
    </row>
    <row r="6" spans="1:17" x14ac:dyDescent="0.25">
      <c r="A6" s="102" t="s">
        <v>8</v>
      </c>
      <c r="B6" s="102"/>
      <c r="C6" s="102"/>
      <c r="D6" s="102"/>
      <c r="E6" s="102"/>
      <c r="F6" s="102"/>
      <c r="G6" s="102"/>
      <c r="H6" s="7"/>
      <c r="I6" s="3"/>
      <c r="J6" s="3" t="s">
        <v>9</v>
      </c>
      <c r="K6" s="4"/>
      <c r="L6" s="8"/>
      <c r="M6" s="1"/>
      <c r="N6" s="9"/>
      <c r="O6" s="9"/>
      <c r="P6" s="9"/>
      <c r="Q6" s="1"/>
    </row>
    <row r="7" spans="1:17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8" spans="1:17" ht="18.75" x14ac:dyDescent="0.3">
      <c r="A8" s="114" t="s">
        <v>10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  <row r="9" spans="1:17" ht="10.5" customHeight="1" thickBot="1" x14ac:dyDescent="0.3">
      <c r="A9" s="1"/>
      <c r="B9" s="1"/>
      <c r="C9" s="1"/>
      <c r="D9" s="1"/>
      <c r="E9" s="1"/>
      <c r="F9" s="12"/>
      <c r="G9" s="1"/>
      <c r="H9" s="1"/>
      <c r="I9" s="2"/>
      <c r="J9" s="3"/>
      <c r="K9" s="13"/>
      <c r="L9" s="1"/>
      <c r="M9" s="1"/>
      <c r="N9" s="1"/>
      <c r="O9" s="1"/>
      <c r="P9" s="1"/>
      <c r="Q9" s="1"/>
    </row>
    <row r="10" spans="1:17" ht="164.25" customHeight="1" x14ac:dyDescent="0.25">
      <c r="A10" s="14" t="s">
        <v>11</v>
      </c>
      <c r="B10" s="15" t="s">
        <v>12</v>
      </c>
      <c r="C10" s="15" t="s">
        <v>13</v>
      </c>
      <c r="D10" s="16" t="s">
        <v>14</v>
      </c>
      <c r="E10" s="16" t="s">
        <v>15</v>
      </c>
      <c r="F10" s="16" t="s">
        <v>16</v>
      </c>
      <c r="G10" s="16" t="s">
        <v>17</v>
      </c>
      <c r="H10" s="17" t="s">
        <v>18</v>
      </c>
      <c r="I10" s="17" t="s">
        <v>19</v>
      </c>
      <c r="J10" s="18" t="s">
        <v>20</v>
      </c>
      <c r="K10" s="19" t="s">
        <v>21</v>
      </c>
      <c r="L10" s="17" t="s">
        <v>22</v>
      </c>
      <c r="M10" s="16" t="s">
        <v>23</v>
      </c>
      <c r="N10" s="20" t="s">
        <v>24</v>
      </c>
      <c r="O10" s="17" t="s">
        <v>25</v>
      </c>
      <c r="P10" s="15" t="s">
        <v>26</v>
      </c>
      <c r="Q10" s="21" t="s">
        <v>27</v>
      </c>
    </row>
    <row r="11" spans="1:17" ht="22.5" customHeight="1" x14ac:dyDescent="0.25">
      <c r="A11" s="115" t="s">
        <v>28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7"/>
    </row>
    <row r="12" spans="1:17" ht="22.5" customHeight="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4"/>
    </row>
    <row r="13" spans="1:17" ht="80.25" customHeight="1" x14ac:dyDescent="0.25">
      <c r="A13" s="27">
        <v>3</v>
      </c>
      <c r="B13" s="28" t="s">
        <v>29</v>
      </c>
      <c r="C13" s="25" t="s">
        <v>32</v>
      </c>
      <c r="D13" s="29">
        <v>7602740</v>
      </c>
      <c r="E13" s="29">
        <v>0</v>
      </c>
      <c r="F13" s="29"/>
      <c r="G13" s="29">
        <v>0</v>
      </c>
      <c r="H13" s="29">
        <v>7602740</v>
      </c>
      <c r="I13" s="26">
        <f>D13+E13+F13-G13</f>
        <v>7602740</v>
      </c>
      <c r="J13" s="36" t="s">
        <v>33</v>
      </c>
      <c r="K13" s="30" t="s">
        <v>97</v>
      </c>
      <c r="L13" s="31">
        <v>45761</v>
      </c>
      <c r="M13" s="32">
        <v>45764</v>
      </c>
      <c r="N13" s="33">
        <v>1</v>
      </c>
      <c r="O13" s="32">
        <v>45782</v>
      </c>
      <c r="P13" s="34">
        <v>45</v>
      </c>
      <c r="Q13" s="35">
        <v>45830</v>
      </c>
    </row>
    <row r="14" spans="1:17" ht="81.75" customHeight="1" x14ac:dyDescent="0.25">
      <c r="A14" s="27">
        <v>6</v>
      </c>
      <c r="B14" s="36" t="s">
        <v>29</v>
      </c>
      <c r="C14" s="25" t="s">
        <v>93</v>
      </c>
      <c r="D14" s="29">
        <v>875000</v>
      </c>
      <c r="E14" s="26">
        <v>0</v>
      </c>
      <c r="F14" s="29"/>
      <c r="G14" s="37">
        <v>0</v>
      </c>
      <c r="H14" s="29">
        <v>875000</v>
      </c>
      <c r="I14" s="26">
        <f t="shared" ref="I14" si="0">D14+E14+F14-G14</f>
        <v>875000</v>
      </c>
      <c r="J14" s="36" t="s">
        <v>92</v>
      </c>
      <c r="K14" s="30" t="s">
        <v>98</v>
      </c>
      <c r="L14" s="31">
        <v>45698</v>
      </c>
      <c r="M14" s="31">
        <v>45701</v>
      </c>
      <c r="N14" s="33">
        <v>1</v>
      </c>
      <c r="O14" s="31">
        <v>45719</v>
      </c>
      <c r="P14" s="34">
        <v>30</v>
      </c>
      <c r="Q14" s="31">
        <v>45750</v>
      </c>
    </row>
    <row r="15" spans="1:17" ht="42" customHeight="1" thickBot="1" x14ac:dyDescent="0.3">
      <c r="A15" s="108" t="s">
        <v>34</v>
      </c>
      <c r="B15" s="109"/>
      <c r="C15" s="109"/>
      <c r="D15" s="43">
        <f t="shared" ref="D15:I15" si="1">SUM(D13:D14)</f>
        <v>8477740</v>
      </c>
      <c r="E15" s="43">
        <f t="shared" si="1"/>
        <v>0</v>
      </c>
      <c r="F15" s="43">
        <f t="shared" si="1"/>
        <v>0</v>
      </c>
      <c r="G15" s="43">
        <f t="shared" si="1"/>
        <v>0</v>
      </c>
      <c r="H15" s="43">
        <f t="shared" si="1"/>
        <v>8477740</v>
      </c>
      <c r="I15" s="43">
        <f t="shared" si="1"/>
        <v>8477740</v>
      </c>
      <c r="J15" s="110"/>
      <c r="K15" s="111"/>
      <c r="L15" s="111"/>
      <c r="M15" s="111"/>
      <c r="N15" s="111"/>
      <c r="O15" s="111"/>
      <c r="P15" s="111"/>
      <c r="Q15" s="112"/>
    </row>
    <row r="16" spans="1:17" ht="35.25" customHeight="1" x14ac:dyDescent="0.25">
      <c r="A16" s="44"/>
      <c r="B16" s="106" t="s">
        <v>35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</row>
    <row r="17" spans="1:27" ht="123.75" customHeight="1" x14ac:dyDescent="0.25">
      <c r="A17" s="45">
        <v>7</v>
      </c>
      <c r="B17" s="36" t="s">
        <v>29</v>
      </c>
      <c r="C17" s="46" t="s">
        <v>36</v>
      </c>
      <c r="D17" s="49">
        <v>50000000</v>
      </c>
      <c r="E17" s="47">
        <v>0</v>
      </c>
      <c r="F17" s="47">
        <v>0</v>
      </c>
      <c r="G17" s="48"/>
      <c r="H17" s="49">
        <v>50000000</v>
      </c>
      <c r="I17" s="49">
        <f t="shared" ref="I17:I22" si="2">D17+E17</f>
        <v>50000000</v>
      </c>
      <c r="J17" s="28" t="s">
        <v>37</v>
      </c>
      <c r="K17" s="49" t="s">
        <v>38</v>
      </c>
      <c r="L17" s="50">
        <v>45667</v>
      </c>
      <c r="M17" s="32"/>
      <c r="N17" s="29">
        <v>1</v>
      </c>
      <c r="O17" s="32">
        <v>45688</v>
      </c>
      <c r="P17" s="51">
        <v>60</v>
      </c>
      <c r="Q17" s="52">
        <v>46022</v>
      </c>
    </row>
    <row r="18" spans="1:27" ht="144.75" customHeight="1" x14ac:dyDescent="0.25">
      <c r="A18" s="45">
        <v>8</v>
      </c>
      <c r="B18" s="36" t="s">
        <v>29</v>
      </c>
      <c r="C18" s="25" t="s">
        <v>39</v>
      </c>
      <c r="D18" s="30">
        <v>2000000</v>
      </c>
      <c r="E18" s="47">
        <v>0</v>
      </c>
      <c r="F18" s="47">
        <v>0</v>
      </c>
      <c r="G18" s="48"/>
      <c r="H18" s="49">
        <v>2000000</v>
      </c>
      <c r="I18" s="47">
        <f t="shared" si="2"/>
        <v>2000000</v>
      </c>
      <c r="J18" s="36" t="s">
        <v>40</v>
      </c>
      <c r="K18" s="30" t="s">
        <v>30</v>
      </c>
      <c r="L18" s="31">
        <v>45769</v>
      </c>
      <c r="M18" s="32">
        <v>45772</v>
      </c>
      <c r="N18" s="29">
        <v>1</v>
      </c>
      <c r="O18" s="32">
        <v>45792</v>
      </c>
      <c r="P18" s="34">
        <v>30</v>
      </c>
      <c r="Q18" s="52">
        <v>45824</v>
      </c>
      <c r="AA18" s="6" t="s">
        <v>41</v>
      </c>
    </row>
    <row r="19" spans="1:27" ht="114" customHeight="1" x14ac:dyDescent="0.25">
      <c r="A19" s="45">
        <v>9</v>
      </c>
      <c r="B19" s="36" t="s">
        <v>29</v>
      </c>
      <c r="C19" s="25" t="s">
        <v>42</v>
      </c>
      <c r="D19" s="30">
        <v>41500000</v>
      </c>
      <c r="E19" s="47"/>
      <c r="F19" s="47"/>
      <c r="G19" s="48"/>
      <c r="H19" s="47">
        <v>41500000</v>
      </c>
      <c r="I19" s="47">
        <f t="shared" si="2"/>
        <v>41500000</v>
      </c>
      <c r="J19" s="36" t="s">
        <v>94</v>
      </c>
      <c r="K19" s="49" t="s">
        <v>99</v>
      </c>
      <c r="L19" s="32">
        <v>45691</v>
      </c>
      <c r="M19" s="32">
        <v>45701</v>
      </c>
      <c r="N19" s="26">
        <v>3</v>
      </c>
      <c r="O19" s="32">
        <v>45726</v>
      </c>
      <c r="P19" s="49">
        <v>60</v>
      </c>
      <c r="Q19" s="53">
        <v>45789</v>
      </c>
    </row>
    <row r="20" spans="1:27" ht="121.5" customHeight="1" x14ac:dyDescent="0.25">
      <c r="A20" s="45">
        <v>10</v>
      </c>
      <c r="B20" s="36" t="s">
        <v>29</v>
      </c>
      <c r="C20" s="25" t="s">
        <v>44</v>
      </c>
      <c r="D20" s="48">
        <v>17662358</v>
      </c>
      <c r="E20" s="47"/>
      <c r="F20" s="48"/>
      <c r="G20" s="48">
        <v>0</v>
      </c>
      <c r="H20" s="49">
        <v>17662358</v>
      </c>
      <c r="I20" s="49">
        <f t="shared" si="2"/>
        <v>17662358</v>
      </c>
      <c r="J20" s="36" t="s">
        <v>45</v>
      </c>
      <c r="K20" s="54" t="s">
        <v>31</v>
      </c>
      <c r="L20" s="55">
        <v>45750</v>
      </c>
      <c r="M20" s="55">
        <v>45761</v>
      </c>
      <c r="N20" s="56">
        <v>3</v>
      </c>
      <c r="O20" s="55">
        <v>45786</v>
      </c>
      <c r="P20" s="54">
        <v>60</v>
      </c>
      <c r="Q20" s="42">
        <v>45847</v>
      </c>
    </row>
    <row r="21" spans="1:27" ht="120.75" customHeight="1" x14ac:dyDescent="0.25">
      <c r="A21" s="45">
        <v>11</v>
      </c>
      <c r="B21" s="36" t="s">
        <v>29</v>
      </c>
      <c r="C21" s="46" t="s">
        <v>46</v>
      </c>
      <c r="D21" s="30">
        <v>60594580</v>
      </c>
      <c r="E21" s="47"/>
      <c r="F21" s="47"/>
      <c r="G21" s="48"/>
      <c r="H21" s="49">
        <v>60594580</v>
      </c>
      <c r="I21" s="49">
        <f t="shared" si="2"/>
        <v>60594580</v>
      </c>
      <c r="J21" s="28" t="s">
        <v>47</v>
      </c>
      <c r="K21" s="49" t="s">
        <v>31</v>
      </c>
      <c r="L21" s="55">
        <v>45749</v>
      </c>
      <c r="M21" s="55">
        <v>45761</v>
      </c>
      <c r="N21" s="56">
        <v>3</v>
      </c>
      <c r="O21" s="55">
        <v>45785</v>
      </c>
      <c r="P21" s="54">
        <v>14</v>
      </c>
      <c r="Q21" s="42">
        <v>46022</v>
      </c>
    </row>
    <row r="22" spans="1:27" ht="120.75" customHeight="1" x14ac:dyDescent="0.25">
      <c r="A22" s="45">
        <v>12</v>
      </c>
      <c r="B22" s="36" t="s">
        <v>29</v>
      </c>
      <c r="C22" s="46" t="s">
        <v>48</v>
      </c>
      <c r="D22" s="30">
        <v>3500000</v>
      </c>
      <c r="E22" s="47"/>
      <c r="F22" s="47"/>
      <c r="G22" s="30">
        <v>0</v>
      </c>
      <c r="H22" s="49">
        <v>3500000</v>
      </c>
      <c r="I22" s="49">
        <f t="shared" si="2"/>
        <v>3500000</v>
      </c>
      <c r="J22" s="36" t="s">
        <v>49</v>
      </c>
      <c r="K22" s="49" t="s">
        <v>30</v>
      </c>
      <c r="L22" s="31">
        <v>45811</v>
      </c>
      <c r="M22" s="32">
        <v>45814</v>
      </c>
      <c r="N22" s="29">
        <v>1</v>
      </c>
      <c r="O22" s="32">
        <v>45831</v>
      </c>
      <c r="P22" s="34">
        <v>45</v>
      </c>
      <c r="Q22" s="52">
        <v>45875</v>
      </c>
    </row>
    <row r="23" spans="1:27" ht="137.25" customHeight="1" x14ac:dyDescent="0.3">
      <c r="A23" s="45">
        <v>13</v>
      </c>
      <c r="B23" s="36" t="s">
        <v>29</v>
      </c>
      <c r="C23" s="100" t="s">
        <v>50</v>
      </c>
      <c r="D23" s="57">
        <v>34000000</v>
      </c>
      <c r="E23" s="47"/>
      <c r="F23" s="47"/>
      <c r="G23" s="30">
        <v>0</v>
      </c>
      <c r="H23" s="49">
        <v>34000000</v>
      </c>
      <c r="I23" s="38">
        <v>34000000</v>
      </c>
      <c r="J23" s="28" t="s">
        <v>105</v>
      </c>
      <c r="K23" s="38" t="s">
        <v>51</v>
      </c>
      <c r="L23" s="39">
        <v>45782</v>
      </c>
      <c r="M23" s="58">
        <v>45797</v>
      </c>
      <c r="N23" s="38">
        <v>3</v>
      </c>
      <c r="O23" s="58">
        <v>45832</v>
      </c>
      <c r="P23" s="60">
        <v>30</v>
      </c>
      <c r="Q23" s="39">
        <v>46022</v>
      </c>
    </row>
    <row r="24" spans="1:27" ht="120" customHeight="1" x14ac:dyDescent="0.3">
      <c r="A24" s="45">
        <v>15</v>
      </c>
      <c r="B24" s="36" t="s">
        <v>29</v>
      </c>
      <c r="C24" s="101"/>
      <c r="D24" s="48">
        <v>9900000</v>
      </c>
      <c r="E24" s="30"/>
      <c r="F24" s="48"/>
      <c r="G24" s="48"/>
      <c r="H24" s="49">
        <v>9900000</v>
      </c>
      <c r="I24" s="49">
        <f>D24+E24</f>
        <v>9900000</v>
      </c>
      <c r="J24" s="36" t="s">
        <v>101</v>
      </c>
      <c r="K24" s="49" t="s">
        <v>76</v>
      </c>
      <c r="L24" s="41"/>
      <c r="M24" s="55"/>
      <c r="N24" s="56"/>
      <c r="O24" s="55"/>
      <c r="P24" s="62"/>
      <c r="Q24" s="42"/>
    </row>
    <row r="25" spans="1:27" ht="105.75" customHeight="1" x14ac:dyDescent="0.25">
      <c r="A25" s="45">
        <v>16</v>
      </c>
      <c r="B25" s="36" t="s">
        <v>29</v>
      </c>
      <c r="C25" s="46" t="s">
        <v>52</v>
      </c>
      <c r="D25" s="30">
        <v>22800000</v>
      </c>
      <c r="E25" s="47"/>
      <c r="F25" s="47"/>
      <c r="G25" s="48"/>
      <c r="H25" s="49">
        <v>22800000</v>
      </c>
      <c r="I25" s="49">
        <f>D25+E25</f>
        <v>22800000</v>
      </c>
      <c r="J25" s="28" t="s">
        <v>53</v>
      </c>
      <c r="K25" s="30" t="s">
        <v>54</v>
      </c>
      <c r="L25" s="50">
        <v>45681</v>
      </c>
      <c r="M25" s="32">
        <v>45693</v>
      </c>
      <c r="N25" s="26">
        <v>3</v>
      </c>
      <c r="O25" s="32">
        <v>45719</v>
      </c>
      <c r="P25" s="51">
        <v>14</v>
      </c>
      <c r="Q25" s="52">
        <v>46022</v>
      </c>
    </row>
    <row r="26" spans="1:27" ht="105.75" customHeight="1" x14ac:dyDescent="0.25">
      <c r="A26" s="45"/>
      <c r="B26" s="36"/>
      <c r="C26" s="46" t="s">
        <v>91</v>
      </c>
      <c r="D26" s="30">
        <v>20051998</v>
      </c>
      <c r="E26" s="47"/>
      <c r="F26" s="47"/>
      <c r="G26" s="48"/>
      <c r="H26" s="49">
        <v>20051998</v>
      </c>
      <c r="I26" s="49">
        <f>D26+E26</f>
        <v>20051998</v>
      </c>
      <c r="J26" s="28" t="s">
        <v>90</v>
      </c>
      <c r="K26" s="63" t="s">
        <v>38</v>
      </c>
      <c r="L26" s="64">
        <v>45670</v>
      </c>
      <c r="M26" s="58"/>
      <c r="N26" s="59"/>
      <c r="O26" s="58"/>
      <c r="P26" s="60"/>
      <c r="Q26" s="52">
        <v>46022</v>
      </c>
    </row>
    <row r="27" spans="1:27" ht="87" customHeight="1" x14ac:dyDescent="0.25">
      <c r="A27" s="45">
        <v>17</v>
      </c>
      <c r="B27" s="36" t="s">
        <v>29</v>
      </c>
      <c r="C27" s="46" t="s">
        <v>55</v>
      </c>
      <c r="D27" s="30">
        <v>8000000</v>
      </c>
      <c r="E27" s="47"/>
      <c r="F27" s="47"/>
      <c r="G27" s="48"/>
      <c r="H27" s="49">
        <v>8000000</v>
      </c>
      <c r="I27" s="49">
        <f>D27+E27</f>
        <v>8000000</v>
      </c>
      <c r="J27" s="28" t="s">
        <v>56</v>
      </c>
      <c r="K27" s="63" t="s">
        <v>43</v>
      </c>
      <c r="L27" s="64">
        <v>45736</v>
      </c>
      <c r="M27" s="58">
        <v>45376</v>
      </c>
      <c r="N27" s="59">
        <v>1</v>
      </c>
      <c r="O27" s="58">
        <v>45398</v>
      </c>
      <c r="P27" s="60">
        <v>14</v>
      </c>
      <c r="Q27" s="40">
        <v>45657</v>
      </c>
    </row>
    <row r="28" spans="1:27" ht="114" customHeight="1" x14ac:dyDescent="0.25">
      <c r="A28" s="45">
        <v>18</v>
      </c>
      <c r="B28" s="36" t="s">
        <v>29</v>
      </c>
      <c r="C28" s="160" t="s">
        <v>57</v>
      </c>
      <c r="D28" s="158">
        <f>H28+H29+H30</f>
        <v>9972600</v>
      </c>
      <c r="E28" s="47"/>
      <c r="F28" s="47"/>
      <c r="G28" s="48"/>
      <c r="H28" s="49">
        <v>2983000</v>
      </c>
      <c r="I28" s="49">
        <v>2983000</v>
      </c>
      <c r="J28" s="28" t="s">
        <v>58</v>
      </c>
      <c r="K28" s="164" t="s">
        <v>30</v>
      </c>
      <c r="L28" s="128">
        <v>45334</v>
      </c>
      <c r="M28" s="120">
        <v>45337</v>
      </c>
      <c r="N28" s="130">
        <v>1</v>
      </c>
      <c r="O28" s="120">
        <v>45352</v>
      </c>
      <c r="P28" s="122">
        <v>14</v>
      </c>
      <c r="Q28" s="125">
        <v>45657</v>
      </c>
    </row>
    <row r="29" spans="1:27" ht="107.25" customHeight="1" x14ac:dyDescent="0.25">
      <c r="A29" s="45">
        <v>19</v>
      </c>
      <c r="B29" s="36" t="s">
        <v>29</v>
      </c>
      <c r="C29" s="161"/>
      <c r="D29" s="163"/>
      <c r="E29" s="47"/>
      <c r="F29" s="48"/>
      <c r="G29" s="48">
        <v>0</v>
      </c>
      <c r="H29" s="49">
        <v>2989600</v>
      </c>
      <c r="I29" s="49">
        <v>2989600</v>
      </c>
      <c r="J29" s="36" t="s">
        <v>59</v>
      </c>
      <c r="K29" s="165"/>
      <c r="L29" s="118"/>
      <c r="M29" s="119"/>
      <c r="N29" s="131"/>
      <c r="O29" s="119"/>
      <c r="P29" s="123"/>
      <c r="Q29" s="126"/>
    </row>
    <row r="30" spans="1:27" ht="186" customHeight="1" x14ac:dyDescent="0.25">
      <c r="A30" s="45">
        <v>20</v>
      </c>
      <c r="B30" s="36" t="s">
        <v>29</v>
      </c>
      <c r="C30" s="162"/>
      <c r="D30" s="159"/>
      <c r="E30" s="47"/>
      <c r="F30" s="47"/>
      <c r="G30" s="48">
        <v>0</v>
      </c>
      <c r="H30" s="49">
        <v>4000000</v>
      </c>
      <c r="I30" s="49">
        <v>4000000</v>
      </c>
      <c r="J30" s="28" t="s">
        <v>60</v>
      </c>
      <c r="K30" s="166"/>
      <c r="L30" s="129"/>
      <c r="M30" s="121"/>
      <c r="N30" s="132"/>
      <c r="O30" s="121"/>
      <c r="P30" s="124"/>
      <c r="Q30" s="127"/>
    </row>
    <row r="31" spans="1:27" ht="186" customHeight="1" x14ac:dyDescent="0.25">
      <c r="A31" s="45"/>
      <c r="B31" s="36"/>
      <c r="C31" s="65">
        <v>6242</v>
      </c>
      <c r="D31" s="61">
        <v>990000</v>
      </c>
      <c r="E31" s="47"/>
      <c r="F31" s="47"/>
      <c r="G31" s="48"/>
      <c r="H31" s="49">
        <v>990000</v>
      </c>
      <c r="I31" s="49">
        <f>D31+E31</f>
        <v>990000</v>
      </c>
      <c r="J31" s="28" t="s">
        <v>95</v>
      </c>
      <c r="K31" s="66"/>
      <c r="L31" s="41"/>
      <c r="M31" s="55"/>
      <c r="N31" s="56"/>
      <c r="O31" s="55"/>
      <c r="P31" s="62"/>
      <c r="Q31" s="93"/>
    </row>
    <row r="32" spans="1:27" ht="100.5" customHeight="1" x14ac:dyDescent="0.25">
      <c r="A32" s="45">
        <v>21</v>
      </c>
      <c r="B32" s="36" t="s">
        <v>29</v>
      </c>
      <c r="C32" s="46" t="s">
        <v>61</v>
      </c>
      <c r="D32" s="49">
        <v>6492750</v>
      </c>
      <c r="E32" s="47"/>
      <c r="F32" s="47"/>
      <c r="G32" s="48"/>
      <c r="H32" s="49">
        <v>6492750</v>
      </c>
      <c r="I32" s="49">
        <f>D32+E32</f>
        <v>6492750</v>
      </c>
      <c r="J32" s="28" t="s">
        <v>62</v>
      </c>
      <c r="K32" s="30" t="s">
        <v>30</v>
      </c>
      <c r="L32" s="50">
        <v>45341</v>
      </c>
      <c r="M32" s="32">
        <v>45344</v>
      </c>
      <c r="N32" s="26">
        <v>1</v>
      </c>
      <c r="O32" s="32">
        <v>45362</v>
      </c>
      <c r="P32" s="51">
        <v>14</v>
      </c>
      <c r="Q32" s="53">
        <v>45657</v>
      </c>
    </row>
    <row r="33" spans="1:17" ht="118.5" customHeight="1" x14ac:dyDescent="0.25">
      <c r="A33" s="45">
        <v>22</v>
      </c>
      <c r="B33" s="36" t="s">
        <v>29</v>
      </c>
      <c r="C33" s="143" t="s">
        <v>63</v>
      </c>
      <c r="D33" s="158">
        <v>9750000</v>
      </c>
      <c r="E33" s="47"/>
      <c r="F33" s="47"/>
      <c r="G33" s="48"/>
      <c r="H33" s="49">
        <v>2000000</v>
      </c>
      <c r="I33" s="157">
        <v>9750000</v>
      </c>
      <c r="J33" s="28" t="s">
        <v>64</v>
      </c>
      <c r="K33" s="30" t="s">
        <v>65</v>
      </c>
      <c r="L33" s="53">
        <v>45372</v>
      </c>
      <c r="M33" s="32">
        <v>45375</v>
      </c>
      <c r="N33" s="26"/>
      <c r="O33" s="32">
        <v>45390</v>
      </c>
      <c r="P33" s="51">
        <v>14</v>
      </c>
      <c r="Q33" s="53">
        <v>45657</v>
      </c>
    </row>
    <row r="34" spans="1:17" ht="156.75" customHeight="1" x14ac:dyDescent="0.25">
      <c r="A34" s="45">
        <v>23</v>
      </c>
      <c r="B34" s="36" t="s">
        <v>29</v>
      </c>
      <c r="C34" s="144"/>
      <c r="D34" s="159"/>
      <c r="E34" s="47"/>
      <c r="F34" s="47"/>
      <c r="G34" s="48">
        <v>0</v>
      </c>
      <c r="H34" s="49">
        <v>7750000</v>
      </c>
      <c r="I34" s="155"/>
      <c r="J34" s="28" t="s">
        <v>66</v>
      </c>
      <c r="K34" s="30" t="s">
        <v>30</v>
      </c>
      <c r="L34" s="53">
        <v>45323</v>
      </c>
      <c r="M34" s="32">
        <v>45328</v>
      </c>
      <c r="N34" s="26">
        <v>1</v>
      </c>
      <c r="O34" s="32">
        <v>45343</v>
      </c>
      <c r="P34" s="51">
        <v>14</v>
      </c>
      <c r="Q34" s="53">
        <v>45657</v>
      </c>
    </row>
    <row r="35" spans="1:17" ht="131.25" customHeight="1" x14ac:dyDescent="0.25">
      <c r="A35" s="45">
        <v>24</v>
      </c>
      <c r="B35" s="36" t="s">
        <v>29</v>
      </c>
      <c r="C35" s="46" t="s">
        <v>67</v>
      </c>
      <c r="D35" s="30">
        <v>5000000</v>
      </c>
      <c r="E35" s="47"/>
      <c r="F35" s="47"/>
      <c r="G35" s="48"/>
      <c r="H35" s="49">
        <v>5000000</v>
      </c>
      <c r="I35" s="49">
        <f t="shared" ref="I35:I46" si="3">D35+E35</f>
        <v>5000000</v>
      </c>
      <c r="J35" s="28" t="s">
        <v>68</v>
      </c>
      <c r="K35" s="49" t="s">
        <v>38</v>
      </c>
      <c r="L35" s="50">
        <v>45301</v>
      </c>
      <c r="M35" s="32"/>
      <c r="N35" s="26"/>
      <c r="O35" s="32"/>
      <c r="P35" s="67"/>
      <c r="Q35" s="52">
        <v>45657</v>
      </c>
    </row>
    <row r="36" spans="1:17" ht="138.75" customHeight="1" x14ac:dyDescent="0.25">
      <c r="A36" s="45">
        <v>26</v>
      </c>
      <c r="B36" s="36" t="s">
        <v>29</v>
      </c>
      <c r="C36" s="46" t="s">
        <v>69</v>
      </c>
      <c r="D36" s="49">
        <v>5000000</v>
      </c>
      <c r="E36" s="47"/>
      <c r="F36" s="47"/>
      <c r="G36" s="48"/>
      <c r="H36" s="49">
        <v>5000000</v>
      </c>
      <c r="I36" s="49">
        <f t="shared" si="3"/>
        <v>5000000</v>
      </c>
      <c r="J36" s="28" t="s">
        <v>70</v>
      </c>
      <c r="K36" s="49" t="s">
        <v>38</v>
      </c>
      <c r="L36" s="50">
        <v>45306</v>
      </c>
      <c r="M36" s="32"/>
      <c r="N36" s="26"/>
      <c r="O36" s="32"/>
      <c r="P36" s="67"/>
      <c r="Q36" s="52">
        <v>45657</v>
      </c>
    </row>
    <row r="37" spans="1:17" ht="165.75" customHeight="1" x14ac:dyDescent="0.25">
      <c r="A37" s="45">
        <v>27</v>
      </c>
      <c r="B37" s="36" t="s">
        <v>29</v>
      </c>
      <c r="C37" s="46" t="s">
        <v>71</v>
      </c>
      <c r="D37" s="30">
        <v>7000000</v>
      </c>
      <c r="E37" s="47"/>
      <c r="F37" s="47"/>
      <c r="G37" s="48"/>
      <c r="H37" s="49">
        <v>7000000</v>
      </c>
      <c r="I37" s="49">
        <f t="shared" si="3"/>
        <v>7000000</v>
      </c>
      <c r="J37" s="28" t="s">
        <v>72</v>
      </c>
      <c r="K37" s="49" t="s">
        <v>73</v>
      </c>
      <c r="L37" s="31">
        <v>45422</v>
      </c>
      <c r="M37" s="32">
        <v>45427</v>
      </c>
      <c r="N37" s="29">
        <v>1</v>
      </c>
      <c r="O37" s="32">
        <v>45449</v>
      </c>
      <c r="P37" s="34">
        <v>45</v>
      </c>
      <c r="Q37" s="52">
        <v>45495</v>
      </c>
    </row>
    <row r="38" spans="1:17" ht="160.5" customHeight="1" x14ac:dyDescent="0.25">
      <c r="A38" s="45">
        <v>28</v>
      </c>
      <c r="B38" s="36" t="s">
        <v>29</v>
      </c>
      <c r="C38" s="46" t="s">
        <v>74</v>
      </c>
      <c r="D38" s="30">
        <v>4000000</v>
      </c>
      <c r="E38" s="47"/>
      <c r="F38" s="47"/>
      <c r="G38" s="48"/>
      <c r="H38" s="49">
        <v>4000000</v>
      </c>
      <c r="I38" s="49">
        <f t="shared" si="3"/>
        <v>4000000</v>
      </c>
      <c r="J38" s="28" t="s">
        <v>75</v>
      </c>
      <c r="K38" s="49" t="s">
        <v>76</v>
      </c>
      <c r="L38" s="50">
        <v>45306</v>
      </c>
      <c r="M38" s="53">
        <v>45313</v>
      </c>
      <c r="N38" s="26">
        <v>5</v>
      </c>
      <c r="O38" s="53">
        <v>45334</v>
      </c>
      <c r="P38" s="51">
        <v>14</v>
      </c>
      <c r="Q38" s="52">
        <v>45657</v>
      </c>
    </row>
    <row r="39" spans="1:17" ht="160.5" customHeight="1" x14ac:dyDescent="0.25">
      <c r="A39" s="45"/>
      <c r="B39" s="36"/>
      <c r="C39" s="143" t="s">
        <v>103</v>
      </c>
      <c r="D39" s="30">
        <v>13244000</v>
      </c>
      <c r="E39" s="47"/>
      <c r="F39" s="47"/>
      <c r="G39" s="48"/>
      <c r="H39" s="30">
        <v>13244000</v>
      </c>
      <c r="I39" s="49">
        <f t="shared" si="3"/>
        <v>13244000</v>
      </c>
      <c r="J39" s="36" t="s">
        <v>102</v>
      </c>
      <c r="K39" s="38" t="s">
        <v>38</v>
      </c>
      <c r="L39" s="50"/>
      <c r="M39" s="53"/>
      <c r="N39" s="26"/>
      <c r="O39" s="53"/>
      <c r="P39" s="51"/>
      <c r="Q39" s="52"/>
    </row>
    <row r="40" spans="1:17" ht="160.5" customHeight="1" x14ac:dyDescent="0.25">
      <c r="A40" s="45"/>
      <c r="B40" s="36"/>
      <c r="C40" s="144"/>
      <c r="D40" s="30">
        <v>3468000</v>
      </c>
      <c r="E40" s="47"/>
      <c r="F40" s="47"/>
      <c r="G40" s="48"/>
      <c r="H40" s="49">
        <v>3468000</v>
      </c>
      <c r="I40" s="49">
        <f t="shared" si="3"/>
        <v>3468000</v>
      </c>
      <c r="J40" s="28" t="s">
        <v>106</v>
      </c>
      <c r="K40" s="38" t="s">
        <v>65</v>
      </c>
      <c r="L40" s="50"/>
      <c r="M40" s="53"/>
      <c r="N40" s="26"/>
      <c r="O40" s="53"/>
      <c r="P40" s="51"/>
      <c r="Q40" s="52"/>
    </row>
    <row r="41" spans="1:17" ht="117" customHeight="1" x14ac:dyDescent="0.25">
      <c r="A41" s="45">
        <v>29</v>
      </c>
      <c r="B41" s="97" t="s">
        <v>29</v>
      </c>
      <c r="C41" s="143" t="s">
        <v>77</v>
      </c>
      <c r="D41" s="30">
        <v>306576000</v>
      </c>
      <c r="E41" s="47"/>
      <c r="F41" s="47"/>
      <c r="G41" s="48"/>
      <c r="H41" s="49">
        <v>306576000</v>
      </c>
      <c r="I41" s="49">
        <f t="shared" si="3"/>
        <v>306576000</v>
      </c>
      <c r="J41" s="36" t="s">
        <v>78</v>
      </c>
      <c r="K41" s="38" t="s">
        <v>38</v>
      </c>
      <c r="L41" s="50">
        <v>45296</v>
      </c>
      <c r="M41" s="32"/>
      <c r="N41" s="26"/>
      <c r="O41" s="32">
        <v>45317</v>
      </c>
      <c r="P41" s="68">
        <v>60</v>
      </c>
      <c r="Q41" s="52">
        <v>45657</v>
      </c>
    </row>
    <row r="42" spans="1:17" ht="138.75" customHeight="1" x14ac:dyDescent="0.25">
      <c r="A42" s="45">
        <v>31</v>
      </c>
      <c r="B42" s="97"/>
      <c r="C42" s="144"/>
      <c r="D42" s="61">
        <v>2750000</v>
      </c>
      <c r="E42" s="47"/>
      <c r="F42" s="47"/>
      <c r="G42" s="48"/>
      <c r="H42" s="49">
        <v>2750000</v>
      </c>
      <c r="I42" s="49">
        <f t="shared" si="3"/>
        <v>2750000</v>
      </c>
      <c r="J42" s="36" t="s">
        <v>104</v>
      </c>
      <c r="K42" s="94" t="s">
        <v>30</v>
      </c>
      <c r="L42" s="50">
        <v>45422</v>
      </c>
      <c r="M42" s="32">
        <v>45427</v>
      </c>
      <c r="N42" s="26">
        <v>1</v>
      </c>
      <c r="O42" s="32">
        <v>45449</v>
      </c>
      <c r="P42" s="68">
        <v>30</v>
      </c>
      <c r="Q42" s="52">
        <v>45481</v>
      </c>
    </row>
    <row r="43" spans="1:17" ht="86.25" customHeight="1" x14ac:dyDescent="0.25">
      <c r="A43" s="98">
        <v>32</v>
      </c>
      <c r="B43" s="145" t="s">
        <v>29</v>
      </c>
      <c r="C43" s="143" t="s">
        <v>79</v>
      </c>
      <c r="D43" s="30">
        <v>36670000</v>
      </c>
      <c r="E43" s="30"/>
      <c r="F43" s="30"/>
      <c r="G43" s="30"/>
      <c r="H43" s="49">
        <v>36670000</v>
      </c>
      <c r="I43" s="49">
        <f t="shared" si="3"/>
        <v>36670000</v>
      </c>
      <c r="J43" s="28" t="s">
        <v>100</v>
      </c>
      <c r="K43" s="49" t="s">
        <v>31</v>
      </c>
      <c r="L43" s="50">
        <v>45818</v>
      </c>
      <c r="M43" s="32">
        <v>45831</v>
      </c>
      <c r="N43" s="26">
        <v>3</v>
      </c>
      <c r="O43" s="32">
        <v>45855</v>
      </c>
      <c r="P43" s="68">
        <v>45</v>
      </c>
      <c r="Q43" s="52">
        <v>45901</v>
      </c>
    </row>
    <row r="44" spans="1:17" ht="86.25" customHeight="1" x14ac:dyDescent="0.25">
      <c r="A44" s="99"/>
      <c r="B44" s="146"/>
      <c r="C44" s="144"/>
      <c r="D44" s="30">
        <v>500000</v>
      </c>
      <c r="E44" s="30"/>
      <c r="F44" s="30"/>
      <c r="G44" s="30"/>
      <c r="H44" s="94">
        <v>500000</v>
      </c>
      <c r="I44" s="94">
        <f t="shared" si="3"/>
        <v>500000</v>
      </c>
      <c r="J44" s="95" t="s">
        <v>96</v>
      </c>
      <c r="K44" s="94" t="s">
        <v>38</v>
      </c>
      <c r="L44" s="64">
        <v>45677</v>
      </c>
      <c r="M44" s="58"/>
      <c r="N44" s="59"/>
      <c r="O44" s="58"/>
      <c r="P44" s="96"/>
      <c r="Q44" s="40"/>
    </row>
    <row r="45" spans="1:17" ht="88.5" customHeight="1" thickBot="1" x14ac:dyDescent="0.3">
      <c r="A45" s="45">
        <v>33</v>
      </c>
      <c r="B45" s="69" t="s">
        <v>29</v>
      </c>
      <c r="C45" s="70" t="s">
        <v>80</v>
      </c>
      <c r="D45" s="71">
        <v>15500000</v>
      </c>
      <c r="E45" s="72"/>
      <c r="F45" s="72"/>
      <c r="G45" s="71"/>
      <c r="H45" s="73">
        <v>15500000</v>
      </c>
      <c r="I45" s="73">
        <f t="shared" si="3"/>
        <v>15500000</v>
      </c>
      <c r="J45" s="91" t="s">
        <v>81</v>
      </c>
      <c r="K45" s="73" t="s">
        <v>31</v>
      </c>
      <c r="L45" s="74">
        <v>45628</v>
      </c>
      <c r="M45" s="75">
        <v>45638</v>
      </c>
      <c r="N45" s="43">
        <v>3</v>
      </c>
      <c r="O45" s="75">
        <v>45659</v>
      </c>
      <c r="P45" s="76">
        <v>30</v>
      </c>
      <c r="Q45" s="77">
        <v>46022</v>
      </c>
    </row>
    <row r="46" spans="1:17" ht="147.75" customHeight="1" thickBot="1" x14ac:dyDescent="0.3">
      <c r="A46" s="45">
        <v>34</v>
      </c>
      <c r="B46" s="78" t="s">
        <v>29</v>
      </c>
      <c r="C46" s="79" t="s">
        <v>82</v>
      </c>
      <c r="D46" s="80">
        <v>18800000</v>
      </c>
      <c r="E46" s="81"/>
      <c r="F46" s="80"/>
      <c r="G46" s="80"/>
      <c r="H46" s="82">
        <v>18800000</v>
      </c>
      <c r="I46" s="82">
        <f t="shared" si="3"/>
        <v>18800000</v>
      </c>
      <c r="J46" s="78" t="s">
        <v>83</v>
      </c>
      <c r="K46" s="82" t="s">
        <v>31</v>
      </c>
      <c r="L46" s="83">
        <v>45630</v>
      </c>
      <c r="M46" s="84">
        <f>L46+10</f>
        <v>45640</v>
      </c>
      <c r="N46" s="85">
        <v>3</v>
      </c>
      <c r="O46" s="84">
        <v>45659</v>
      </c>
      <c r="P46" s="86">
        <v>30</v>
      </c>
      <c r="Q46" s="87">
        <v>46022</v>
      </c>
    </row>
    <row r="47" spans="1:17" ht="184.5" customHeight="1" x14ac:dyDescent="0.25">
      <c r="A47" s="45">
        <v>35</v>
      </c>
      <c r="B47" s="88" t="s">
        <v>29</v>
      </c>
      <c r="C47" s="152" t="s">
        <v>84</v>
      </c>
      <c r="D47" s="153">
        <v>44057500</v>
      </c>
      <c r="E47" s="56"/>
      <c r="F47" s="56"/>
      <c r="G47" s="66"/>
      <c r="H47" s="54">
        <f>44057500-H48</f>
        <v>39602500</v>
      </c>
      <c r="I47" s="154">
        <f>H47+H48</f>
        <v>44057500</v>
      </c>
      <c r="J47" s="88" t="s">
        <v>85</v>
      </c>
      <c r="K47" s="156" t="s">
        <v>54</v>
      </c>
      <c r="L47" s="118">
        <v>45679</v>
      </c>
      <c r="M47" s="119">
        <v>45691</v>
      </c>
      <c r="N47" s="131">
        <v>3</v>
      </c>
      <c r="O47" s="119">
        <v>45715</v>
      </c>
      <c r="P47" s="123">
        <v>14</v>
      </c>
      <c r="Q47" s="126">
        <v>46022</v>
      </c>
    </row>
    <row r="48" spans="1:17" ht="183.75" customHeight="1" x14ac:dyDescent="0.25">
      <c r="A48" s="45">
        <v>36</v>
      </c>
      <c r="B48" s="36" t="s">
        <v>29</v>
      </c>
      <c r="C48" s="144"/>
      <c r="D48" s="153"/>
      <c r="E48" s="26"/>
      <c r="F48" s="49"/>
      <c r="G48" s="48">
        <v>0</v>
      </c>
      <c r="H48" s="49">
        <v>4455000</v>
      </c>
      <c r="I48" s="155"/>
      <c r="J48" s="92" t="s">
        <v>86</v>
      </c>
      <c r="K48" s="156"/>
      <c r="L48" s="118"/>
      <c r="M48" s="119"/>
      <c r="N48" s="131"/>
      <c r="O48" s="119"/>
      <c r="P48" s="123"/>
      <c r="Q48" s="126"/>
    </row>
    <row r="49" spans="1:17" ht="70.5" customHeight="1" thickBot="1" x14ac:dyDescent="0.3">
      <c r="A49" s="147" t="s">
        <v>87</v>
      </c>
      <c r="B49" s="148"/>
      <c r="C49" s="148"/>
      <c r="D49" s="63">
        <f>SUM(D17:D48)</f>
        <v>759779786</v>
      </c>
      <c r="E49" s="63"/>
      <c r="F49" s="63"/>
      <c r="G49" s="63">
        <f>SUM(G17:G48)</f>
        <v>0</v>
      </c>
      <c r="H49" s="63">
        <f>SUM(H17:H48)</f>
        <v>759779786</v>
      </c>
      <c r="I49" s="63">
        <f>SUM(I17:I48)</f>
        <v>759779786</v>
      </c>
      <c r="J49" s="149"/>
      <c r="K49" s="150"/>
      <c r="L49" s="150"/>
      <c r="M49" s="150"/>
      <c r="N49" s="150"/>
      <c r="O49" s="150"/>
      <c r="P49" s="150"/>
      <c r="Q49" s="151"/>
    </row>
    <row r="50" spans="1:17" ht="67.5" customHeight="1" thickTop="1" x14ac:dyDescent="0.25">
      <c r="A50" s="133" t="s">
        <v>88</v>
      </c>
      <c r="B50" s="134"/>
      <c r="C50" s="135"/>
      <c r="D50" s="89">
        <f t="shared" ref="D50:I50" si="4">D49+D15</f>
        <v>768257526</v>
      </c>
      <c r="E50" s="89">
        <f t="shared" si="4"/>
        <v>0</v>
      </c>
      <c r="F50" s="89">
        <f t="shared" si="4"/>
        <v>0</v>
      </c>
      <c r="G50" s="89">
        <f t="shared" si="4"/>
        <v>0</v>
      </c>
      <c r="H50" s="89">
        <f t="shared" si="4"/>
        <v>768257526</v>
      </c>
      <c r="I50" s="89">
        <f t="shared" si="4"/>
        <v>768257526</v>
      </c>
      <c r="J50" s="136"/>
      <c r="K50" s="137"/>
      <c r="L50" s="137"/>
      <c r="M50" s="137"/>
      <c r="N50" s="137"/>
      <c r="O50" s="137"/>
      <c r="P50" s="137"/>
      <c r="Q50" s="138"/>
    </row>
    <row r="51" spans="1:17" ht="51.75" customHeight="1" thickBot="1" x14ac:dyDescent="0.3">
      <c r="A51" s="139" t="s">
        <v>89</v>
      </c>
      <c r="B51" s="140"/>
      <c r="C51" s="140"/>
      <c r="D51" s="140"/>
      <c r="E51" s="140"/>
      <c r="F51" s="140"/>
      <c r="G51" s="140"/>
      <c r="H51" s="71">
        <f>H16+H50</f>
        <v>768257526</v>
      </c>
      <c r="I51" s="90"/>
      <c r="J51" s="141"/>
      <c r="K51" s="141"/>
      <c r="L51" s="141"/>
      <c r="M51" s="141"/>
      <c r="N51" s="141"/>
      <c r="O51" s="141"/>
      <c r="P51" s="141"/>
      <c r="Q51" s="142"/>
    </row>
  </sheetData>
  <mergeCells count="46">
    <mergeCell ref="C28:C30"/>
    <mergeCell ref="D28:D30"/>
    <mergeCell ref="K28:K30"/>
    <mergeCell ref="I33:I34"/>
    <mergeCell ref="C41:C42"/>
    <mergeCell ref="C39:C40"/>
    <mergeCell ref="C33:C34"/>
    <mergeCell ref="D33:D34"/>
    <mergeCell ref="A50:C50"/>
    <mergeCell ref="J50:Q50"/>
    <mergeCell ref="A51:G51"/>
    <mergeCell ref="J51:Q51"/>
    <mergeCell ref="C43:C44"/>
    <mergeCell ref="B43:B44"/>
    <mergeCell ref="N47:N48"/>
    <mergeCell ref="O47:O48"/>
    <mergeCell ref="P47:P48"/>
    <mergeCell ref="Q47:Q48"/>
    <mergeCell ref="A49:C49"/>
    <mergeCell ref="J49:Q49"/>
    <mergeCell ref="C47:C48"/>
    <mergeCell ref="D47:D48"/>
    <mergeCell ref="I47:I48"/>
    <mergeCell ref="K47:K48"/>
    <mergeCell ref="L47:L48"/>
    <mergeCell ref="M47:M48"/>
    <mergeCell ref="O28:O30"/>
    <mergeCell ref="P28:P30"/>
    <mergeCell ref="Q28:Q30"/>
    <mergeCell ref="L28:L30"/>
    <mergeCell ref="M28:M30"/>
    <mergeCell ref="N28:N30"/>
    <mergeCell ref="B16:Q16"/>
    <mergeCell ref="A15:C15"/>
    <mergeCell ref="J15:Q15"/>
    <mergeCell ref="B5:F5"/>
    <mergeCell ref="A6:G6"/>
    <mergeCell ref="A7:Q7"/>
    <mergeCell ref="A8:Q8"/>
    <mergeCell ref="A11:Q11"/>
    <mergeCell ref="A4:G4"/>
    <mergeCell ref="A1:G2"/>
    <mergeCell ref="L1:N1"/>
    <mergeCell ref="L2:N2"/>
    <mergeCell ref="A3:G3"/>
    <mergeCell ref="M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PPM initial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Elisée Gontran Kiemde</dc:creator>
  <cp:lastModifiedBy>W Elisée Gontran Kiemde</cp:lastModifiedBy>
  <dcterms:created xsi:type="dcterms:W3CDTF">2024-11-07T15:05:16Z</dcterms:created>
  <dcterms:modified xsi:type="dcterms:W3CDTF">2024-11-12T08:34:12Z</dcterms:modified>
</cp:coreProperties>
</file>